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autoCompressPictures="0"/>
  <bookViews>
    <workbookView xWindow="0" yWindow="-440" windowWidth="25600" windowHeight="16060"/>
  </bookViews>
  <sheets>
    <sheet name="Exemplo de Business Cas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K23" i="1"/>
  <c r="L23" i="1"/>
  <c r="M23" i="1"/>
  <c r="N23" i="1"/>
  <c r="D36" i="1"/>
  <c r="D37" i="1"/>
  <c r="B36" i="1"/>
  <c r="C36" i="1"/>
  <c r="C37" i="1"/>
  <c r="B19" i="1"/>
  <c r="B17" i="1"/>
  <c r="F29" i="1"/>
  <c r="B18" i="1"/>
  <c r="B37" i="1"/>
  <c r="B38" i="1"/>
  <c r="J29" i="1"/>
  <c r="G29" i="1"/>
  <c r="K29" i="1"/>
  <c r="H29" i="1"/>
  <c r="L29" i="1"/>
  <c r="I29" i="1"/>
  <c r="M29" i="1"/>
  <c r="B30" i="1"/>
  <c r="B41" i="1"/>
</calcChain>
</file>

<file path=xl/sharedStrings.xml><?xml version="1.0" encoding="utf-8"?>
<sst xmlns="http://schemas.openxmlformats.org/spreadsheetml/2006/main" count="31" uniqueCount="29">
  <si>
    <t>TI para Negócios 2: Como aumentar o retorno do seu investimento em tecnologia e gerar lucro</t>
  </si>
  <si>
    <t>número de potenciais clientes gerados por mês</t>
  </si>
  <si>
    <t>dos potenciais clientes contatados, percentual de vendas fechadas no cenário atual</t>
  </si>
  <si>
    <t>dos potenciais clientes contatados, percentual de vendas fechadas após a implantação da solução</t>
  </si>
  <si>
    <t>mês em que a solução técnica entrará em operação</t>
  </si>
  <si>
    <t>número de meses desde a implantação da solução até atingir meta de percentual de vendas fechadas</t>
  </si>
  <si>
    <t>receita gerada por venda</t>
  </si>
  <si>
    <t>receita adicional gerada por mês (vide página 72 para explicação desta fórmula)</t>
  </si>
  <si>
    <t>custo de capital ao ano (para cálculo de valor presente)</t>
  </si>
  <si>
    <t>custo de capital ao mês (para cálculo de valor presente)</t>
  </si>
  <si>
    <t>Mês</t>
  </si>
  <si>
    <t>Receita</t>
  </si>
  <si>
    <t>Valor presente</t>
  </si>
  <si>
    <t>Consultoria em AN</t>
  </si>
  <si>
    <t>Desenvolvimento de software</t>
  </si>
  <si>
    <t>Envolvimento de colaboradores</t>
  </si>
  <si>
    <t>TOTAL</t>
  </si>
  <si>
    <r>
      <rPr>
        <b/>
        <sz val="12"/>
        <color theme="1"/>
        <rFont val="Calibri"/>
        <family val="2"/>
        <scheme val="minor"/>
      </rPr>
      <t>PREMISSAS/ESTIMATIVAS</t>
    </r>
    <r>
      <rPr>
        <b/>
        <sz val="11"/>
        <color theme="1"/>
        <rFont val="Calibri"/>
        <family val="2"/>
        <scheme val="minor"/>
      </rPr>
      <t xml:space="preserve"> para cálculo do benefício financeiro esperado (valores apresentados na página 71)</t>
    </r>
  </si>
  <si>
    <t>CÁLCULOS</t>
  </si>
  <si>
    <t>BENEFÍCIO - CUSTO</t>
  </si>
  <si>
    <t>mês a partir do qual será considerada a receita adicional gerada por mês</t>
  </si>
  <si>
    <t>-Suzandeise Thomé</t>
  </si>
  <si>
    <r>
      <t>AUMENTO DE RECEITA ESPERADO</t>
    </r>
    <r>
      <rPr>
        <b/>
        <sz val="11"/>
        <color theme="1"/>
        <rFont val="Calibri"/>
        <family val="2"/>
        <scheme val="minor"/>
      </rPr>
      <t xml:space="preserve"> (tabela apresentada na página 73)</t>
    </r>
  </si>
  <si>
    <r>
      <t>CUSTO DA SOLUÇÃO</t>
    </r>
    <r>
      <rPr>
        <b/>
        <sz val="11"/>
        <color theme="1"/>
        <rFont val="Calibri"/>
        <family val="2"/>
        <scheme val="minor"/>
      </rPr>
      <t xml:space="preserve"> (tabela apresentada na página 73)</t>
    </r>
  </si>
  <si>
    <r>
      <t>RETORNO SOBRE INVESTIMENTO (</t>
    </r>
    <r>
      <rPr>
        <b/>
        <i/>
        <sz val="11"/>
        <color theme="1"/>
        <rFont val="Calibri"/>
        <family val="2"/>
        <scheme val="minor"/>
      </rPr>
      <t>ROI: Return on Investment</t>
    </r>
    <r>
      <rPr>
        <b/>
        <sz val="11"/>
        <color theme="1"/>
        <rFont val="Calibri"/>
        <family val="2"/>
        <scheme val="minor"/>
      </rPr>
      <t>) (cálculo apresentado na página 74)</t>
    </r>
  </si>
  <si>
    <t>ao ano</t>
  </si>
  <si>
    <t>ao mês</t>
  </si>
  <si>
    <t>Porque 12% ao ano é equivalente a 0.9488793% ao mês?</t>
  </si>
  <si>
    <r>
      <t xml:space="preserve">Como calcular retorno sobre investimento (ROI: Return On Investment) </t>
    </r>
    <r>
      <rPr>
        <b/>
        <i/>
        <sz val="14"/>
        <color theme="1"/>
        <rFont val="Calibri"/>
        <family val="2"/>
        <scheme val="minor"/>
      </rPr>
      <t>- vide capítulo 5 do livro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</si>
</sst>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0%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165" fontId="0" fillId="0" borderId="0" xfId="0" applyNumberFormat="1"/>
    <xf numFmtId="8" fontId="0" fillId="0" borderId="0" xfId="0" applyNumberFormat="1"/>
    <xf numFmtId="0" fontId="2" fillId="0" borderId="1" xfId="0" applyFont="1" applyBorder="1"/>
    <xf numFmtId="0" fontId="0" fillId="0" borderId="1" xfId="0" applyBorder="1"/>
    <xf numFmtId="165" fontId="2" fillId="0" borderId="1" xfId="0" applyNumberFormat="1" applyFont="1" applyBorder="1"/>
    <xf numFmtId="165" fontId="0" fillId="0" borderId="1" xfId="0" applyNumberFormat="1" applyBorder="1"/>
    <xf numFmtId="0" fontId="2" fillId="0" borderId="1" xfId="0" applyFont="1" applyFill="1" applyBorder="1"/>
    <xf numFmtId="8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5" xfId="0" applyBorder="1"/>
    <xf numFmtId="0" fontId="0" fillId="0" borderId="6" xfId="0" applyBorder="1"/>
    <xf numFmtId="0" fontId="8" fillId="0" borderId="6" xfId="0" quotePrefix="1" applyFont="1" applyBorder="1"/>
    <xf numFmtId="0" fontId="0" fillId="0" borderId="7" xfId="0" applyBorder="1"/>
    <xf numFmtId="9" fontId="0" fillId="0" borderId="1" xfId="2" applyFont="1" applyBorder="1"/>
    <xf numFmtId="44" fontId="0" fillId="0" borderId="1" xfId="1" applyFont="1" applyBorder="1"/>
    <xf numFmtId="44" fontId="0" fillId="0" borderId="1" xfId="0" applyNumberFormat="1" applyFill="1" applyBorder="1"/>
    <xf numFmtId="164" fontId="0" fillId="0" borderId="1" xfId="2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10" xfId="0" applyBorder="1"/>
    <xf numFmtId="2" fontId="0" fillId="0" borderId="11" xfId="0" applyNumberFormat="1" applyBorder="1"/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1"/>
  <sheetViews>
    <sheetView tabSelected="1" workbookViewId="0">
      <selection activeCell="A6" sqref="A6"/>
    </sheetView>
  </sheetViews>
  <sheetFormatPr baseColWidth="10" defaultColWidth="8.83203125" defaultRowHeight="14" x14ac:dyDescent="0"/>
  <cols>
    <col min="1" max="1" width="29.6640625" customWidth="1"/>
    <col min="2" max="2" width="11.83203125" bestFit="1" customWidth="1"/>
    <col min="3" max="3" width="10.83203125" bestFit="1" customWidth="1"/>
    <col min="4" max="4" width="9.83203125" bestFit="1" customWidth="1"/>
    <col min="6" max="13" width="10.1640625" bestFit="1" customWidth="1"/>
  </cols>
  <sheetData>
    <row r="1" spans="1:14" ht="15" thickBot="1"/>
    <row r="2" spans="1:14" ht="20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ht="16" thickBot="1">
      <c r="A3" s="16"/>
      <c r="B3" s="17"/>
      <c r="C3" s="17"/>
      <c r="D3" s="17"/>
      <c r="E3" s="17"/>
      <c r="F3" s="17"/>
      <c r="G3" s="17"/>
      <c r="H3" s="17"/>
      <c r="I3" s="17"/>
      <c r="J3" s="17"/>
      <c r="K3" s="18" t="s">
        <v>21</v>
      </c>
      <c r="L3" s="17"/>
      <c r="M3" s="17"/>
      <c r="N3" s="19"/>
    </row>
    <row r="5" spans="1:14" ht="18">
      <c r="A5" s="3" t="s">
        <v>28</v>
      </c>
    </row>
    <row r="7" spans="1:14" ht="15">
      <c r="A7" s="1" t="s">
        <v>17</v>
      </c>
    </row>
    <row r="8" spans="1:14">
      <c r="B8" s="7">
        <v>400</v>
      </c>
      <c r="C8" t="s">
        <v>1</v>
      </c>
    </row>
    <row r="9" spans="1:14">
      <c r="B9" s="20">
        <v>0.27</v>
      </c>
      <c r="C9" t="s">
        <v>2</v>
      </c>
    </row>
    <row r="10" spans="1:14">
      <c r="B10" s="20">
        <v>0.55000000000000004</v>
      </c>
      <c r="C10" t="s">
        <v>3</v>
      </c>
    </row>
    <row r="11" spans="1:14">
      <c r="B11" s="21">
        <v>500</v>
      </c>
      <c r="C11" t="s">
        <v>6</v>
      </c>
    </row>
    <row r="12" spans="1:14">
      <c r="B12" s="7">
        <v>3</v>
      </c>
      <c r="C12" t="s">
        <v>4</v>
      </c>
    </row>
    <row r="13" spans="1:14">
      <c r="B13" s="7">
        <v>2</v>
      </c>
      <c r="C13" t="s">
        <v>5</v>
      </c>
    </row>
    <row r="14" spans="1:14">
      <c r="B14" s="20">
        <v>0.12</v>
      </c>
      <c r="C14" t="s">
        <v>8</v>
      </c>
    </row>
    <row r="16" spans="1:14" ht="15">
      <c r="A16" s="2" t="s">
        <v>18</v>
      </c>
    </row>
    <row r="17" spans="1:14">
      <c r="B17" s="22">
        <f>B8*B11*(B10-B9)</f>
        <v>56000.000000000007</v>
      </c>
      <c r="C17" t="s">
        <v>7</v>
      </c>
    </row>
    <row r="18" spans="1:14">
      <c r="B18" s="7">
        <f>B12+B13</f>
        <v>5</v>
      </c>
      <c r="C18" t="s">
        <v>20</v>
      </c>
    </row>
    <row r="19" spans="1:14">
      <c r="B19" s="23">
        <f>(1+B14)^(1/12)-1</f>
        <v>9.4887929345830457E-3</v>
      </c>
      <c r="C19" t="s">
        <v>9</v>
      </c>
    </row>
    <row r="20" spans="1:14">
      <c r="C20" s="13"/>
    </row>
    <row r="21" spans="1:14">
      <c r="B21" s="1" t="s">
        <v>27</v>
      </c>
      <c r="C21" s="13"/>
    </row>
    <row r="22" spans="1:14">
      <c r="C22" s="6">
        <v>1</v>
      </c>
      <c r="D22" s="6">
        <v>2</v>
      </c>
      <c r="E22" s="6">
        <v>3</v>
      </c>
      <c r="F22" s="6">
        <v>4</v>
      </c>
      <c r="G22" s="6">
        <v>5</v>
      </c>
      <c r="H22" s="6">
        <v>6</v>
      </c>
      <c r="I22" s="6">
        <v>7</v>
      </c>
      <c r="J22" s="6">
        <v>8</v>
      </c>
      <c r="K22" s="6">
        <v>9</v>
      </c>
      <c r="L22" s="6">
        <v>10</v>
      </c>
      <c r="M22" s="6">
        <v>11</v>
      </c>
      <c r="N22" s="6">
        <v>12</v>
      </c>
    </row>
    <row r="23" spans="1:14">
      <c r="B23" s="29">
        <v>1</v>
      </c>
      <c r="C23" s="7">
        <f>B23*B24</f>
        <v>1.0094887930000001</v>
      </c>
      <c r="D23" s="7">
        <f>C23*$B$24</f>
        <v>1.019067623192597</v>
      </c>
      <c r="E23" s="7">
        <f>D23*$B$24</f>
        <v>1.0287373449220736</v>
      </c>
      <c r="F23" s="7">
        <f>E23*$B$24</f>
        <v>1.0384988206394088</v>
      </c>
      <c r="G23" s="7">
        <f>F23*$B$24</f>
        <v>1.0483529209792004</v>
      </c>
      <c r="H23" s="7">
        <f>G23*$B$24</f>
        <v>1.0583005248373174</v>
      </c>
      <c r="I23" s="7">
        <f>H23*$B$24</f>
        <v>1.0683425194492902</v>
      </c>
      <c r="J23" s="7">
        <f>I23*$B$24</f>
        <v>1.0784798004694429</v>
      </c>
      <c r="K23" s="7">
        <f>J23*$B$24</f>
        <v>1.0887132720507788</v>
      </c>
      <c r="L23" s="7">
        <f>K23*$B$24</f>
        <v>1.0990438469256214</v>
      </c>
      <c r="M23" s="7">
        <f>L23*$B$24</f>
        <v>1.1094724464870223</v>
      </c>
      <c r="N23" s="30">
        <f>M23*$B$24</f>
        <v>1.1200000008709412</v>
      </c>
    </row>
    <row r="24" spans="1:14">
      <c r="B24" s="27">
        <v>1.0094887930000001</v>
      </c>
      <c r="N24" s="28" t="s">
        <v>25</v>
      </c>
    </row>
    <row r="25" spans="1:14">
      <c r="B25" s="28" t="s">
        <v>26</v>
      </c>
    </row>
    <row r="27" spans="1:14" ht="15">
      <c r="A27" s="2" t="s">
        <v>22</v>
      </c>
    </row>
    <row r="28" spans="1:14">
      <c r="A28" s="6" t="s">
        <v>10</v>
      </c>
      <c r="B28" s="12">
        <v>1</v>
      </c>
      <c r="C28" s="12">
        <v>2</v>
      </c>
      <c r="D28" s="12">
        <v>3</v>
      </c>
      <c r="E28" s="12">
        <v>4</v>
      </c>
      <c r="F28" s="12">
        <v>5</v>
      </c>
      <c r="G28" s="12">
        <v>6</v>
      </c>
      <c r="H28" s="12">
        <v>7</v>
      </c>
      <c r="I28" s="12">
        <v>8</v>
      </c>
      <c r="J28" s="12">
        <v>9</v>
      </c>
      <c r="K28" s="12">
        <v>10</v>
      </c>
      <c r="L28" s="12">
        <v>11</v>
      </c>
      <c r="M28" s="12">
        <v>12</v>
      </c>
    </row>
    <row r="29" spans="1:14" s="4" customFormat="1">
      <c r="A29" s="8" t="s">
        <v>11</v>
      </c>
      <c r="B29" s="9">
        <v>0</v>
      </c>
      <c r="C29" s="9">
        <v>0</v>
      </c>
      <c r="D29" s="9">
        <v>0</v>
      </c>
      <c r="E29" s="9">
        <v>0</v>
      </c>
      <c r="F29" s="9">
        <f t="shared" ref="F29:M29" si="0">$B$17</f>
        <v>56000.000000000007</v>
      </c>
      <c r="G29" s="9">
        <f t="shared" si="0"/>
        <v>56000.000000000007</v>
      </c>
      <c r="H29" s="9">
        <f t="shared" si="0"/>
        <v>56000.000000000007</v>
      </c>
      <c r="I29" s="9">
        <f t="shared" si="0"/>
        <v>56000.000000000007</v>
      </c>
      <c r="J29" s="9">
        <f t="shared" si="0"/>
        <v>56000.000000000007</v>
      </c>
      <c r="K29" s="9">
        <f t="shared" si="0"/>
        <v>56000.000000000007</v>
      </c>
      <c r="L29" s="9">
        <f t="shared" si="0"/>
        <v>56000.000000000007</v>
      </c>
      <c r="M29" s="9">
        <f t="shared" si="0"/>
        <v>56000.000000000007</v>
      </c>
    </row>
    <row r="30" spans="1:14">
      <c r="A30" s="10" t="s">
        <v>12</v>
      </c>
      <c r="B30" s="11">
        <f>NPV(B19,B29:M29)</f>
        <v>413539.42725587165</v>
      </c>
    </row>
    <row r="32" spans="1:14" ht="15">
      <c r="A32" s="15" t="s">
        <v>23</v>
      </c>
    </row>
    <row r="33" spans="1:4">
      <c r="A33" s="6" t="s">
        <v>10</v>
      </c>
      <c r="B33" s="12">
        <v>1</v>
      </c>
      <c r="C33" s="12">
        <v>2</v>
      </c>
      <c r="D33" s="12">
        <v>3</v>
      </c>
    </row>
    <row r="34" spans="1:4">
      <c r="A34" s="6" t="s">
        <v>13</v>
      </c>
      <c r="B34" s="11">
        <v>40000</v>
      </c>
      <c r="C34" s="11"/>
      <c r="D34" s="11"/>
    </row>
    <row r="35" spans="1:4">
      <c r="A35" s="6" t="s">
        <v>14</v>
      </c>
      <c r="B35" s="11"/>
      <c r="C35" s="11">
        <v>20000</v>
      </c>
      <c r="D35" s="11"/>
    </row>
    <row r="36" spans="1:4">
      <c r="A36" s="6" t="s">
        <v>15</v>
      </c>
      <c r="B36" s="11">
        <f>30*168</f>
        <v>5040</v>
      </c>
      <c r="C36" s="11">
        <f>B36</f>
        <v>5040</v>
      </c>
      <c r="D36" s="11">
        <f>30*106</f>
        <v>3180</v>
      </c>
    </row>
    <row r="37" spans="1:4">
      <c r="A37" s="14" t="s">
        <v>16</v>
      </c>
      <c r="B37" s="11">
        <f>SUM(B34:B36)</f>
        <v>45040</v>
      </c>
      <c r="C37" s="11">
        <f>SUM(C34:C36)</f>
        <v>25040</v>
      </c>
      <c r="D37" s="11">
        <f>SUM(D34:D36)</f>
        <v>3180</v>
      </c>
    </row>
    <row r="38" spans="1:4">
      <c r="A38" s="10" t="s">
        <v>12</v>
      </c>
      <c r="B38" s="11">
        <f>NPV(B19,B37,C37,D37)</f>
        <v>72279.290237894165</v>
      </c>
    </row>
    <row r="40" spans="1:4" ht="15">
      <c r="A40" s="15" t="s">
        <v>24</v>
      </c>
    </row>
    <row r="41" spans="1:4">
      <c r="A41" t="s">
        <v>19</v>
      </c>
      <c r="B41" s="5">
        <f>B30-B38</f>
        <v>341260.13701797748</v>
      </c>
    </row>
  </sheetData>
  <mergeCells count="1">
    <mergeCell ref="A2:N2"/>
  </mergeCells>
  <pageMargins left="0.7" right="0.7" top="0.75" bottom="0.75" header="0.3" footer="0.3"/>
  <pageSetup scale="82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Exemplo de Business Case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Suzandeise</dc:creator>
  <cp:lastModifiedBy>Suzandeise Thome</cp:lastModifiedBy>
  <cp:lastPrinted>2012-07-02T14:40:04Z</cp:lastPrinted>
  <dcterms:created xsi:type="dcterms:W3CDTF">2012-07-02T13:57:33Z</dcterms:created>
  <dcterms:modified xsi:type="dcterms:W3CDTF">2016-09-18T12:08:23Z</dcterms:modified>
</cp:coreProperties>
</file>